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35" windowHeight="8190" activeTab="0"/>
  </bookViews>
  <sheets>
    <sheet name="01.2019" sheetId="1" r:id="rId1"/>
    <sheet name="Phu cap" sheetId="2" r:id="rId2"/>
  </sheets>
  <definedNames/>
  <calcPr fullCalcOnLoad="1"/>
</workbook>
</file>

<file path=xl/sharedStrings.xml><?xml version="1.0" encoding="utf-8"?>
<sst xmlns="http://schemas.openxmlformats.org/spreadsheetml/2006/main" count="126" uniqueCount="70">
  <si>
    <t>I</t>
  </si>
  <si>
    <t>II</t>
  </si>
  <si>
    <t>III</t>
  </si>
  <si>
    <t>IV</t>
  </si>
  <si>
    <t>V</t>
  </si>
  <si>
    <t>C01</t>
  </si>
  <si>
    <t>C02</t>
  </si>
  <si>
    <t>C03</t>
  </si>
  <si>
    <t>B12</t>
  </si>
  <si>
    <t>B13</t>
  </si>
  <si>
    <t>HỆ THỐNG THANG LƯƠNG BẢNG LƯƠNG</t>
  </si>
  <si>
    <t>I/-MỨC LƯƠNG TỐI THIỂU:</t>
  </si>
  <si>
    <t>II/-HỆ THỐNG THANG LƯƠNG, BẢNG LƯƠNG:</t>
  </si>
  <si>
    <t>CHỨC DANH</t>
  </si>
  <si>
    <t>CÔNG VIỆC</t>
  </si>
  <si>
    <t>SỐ</t>
  </si>
  <si>
    <t>MÃ</t>
  </si>
  <si>
    <t>Đơn vị tính: 1000 đồng</t>
  </si>
  <si>
    <t>01/-Giám đốc</t>
  </si>
  <si>
    <t>Hệ số:</t>
  </si>
  <si>
    <t>Mức lương:</t>
  </si>
  <si>
    <t>Ghi chú: Mức lương = (Hệ số lương x mức lương tối thiểu doanh nghiệp áp dụng)</t>
  </si>
  <si>
    <t>2/-BẢNG LƯƠNG VIÊN CHỨC CHUYÊN MÔN, NGHIỆP VỤ THỪA HÀNH, PHỤC VỤ:</t>
  </si>
  <si>
    <t>BẬC</t>
  </si>
  <si>
    <t>3/-THANG LƯƠNG, BẢNG LƯƠNG CỦA CÔNG NHÂN, NHÂN VIÊN TRỰC TIẾP SẢN XUẤT VÀ PHỤC VỤ:</t>
  </si>
  <si>
    <t>01/-Tài xế</t>
  </si>
  <si>
    <t>02/-Bảo vệ</t>
  </si>
  <si>
    <t>THỦ TRƯỞNG ĐƠN VỊ</t>
  </si>
  <si>
    <t>(Ký tên, đóng dấu)</t>
  </si>
  <si>
    <t>Tên công ty: CÔNG TY TNHH START-UP COACHING</t>
  </si>
  <si>
    <t>Ngành nghề: Tư vấn - Đào tạo</t>
  </si>
  <si>
    <t>Tel: 08 38 78 3881           Fax: 08 38 78 3882</t>
  </si>
  <si>
    <t>Địa chỉ: 10 Phan Đăng Lưu, P.7, Q.Bình Thạnh, TP.Hồ Chí Minh</t>
  </si>
  <si>
    <t>D02</t>
  </si>
  <si>
    <t>D05</t>
  </si>
  <si>
    <t>03/-Giám đốc tư vấn - đào tạo, Kế toán trưởng</t>
  </si>
  <si>
    <t>01/- Phụ trách tư vấn dịch vụ doanh nghiệp</t>
  </si>
  <si>
    <t>02/- Phụ trách bộ phận</t>
  </si>
  <si>
    <t>01: Ngạch lương: Áp dụng cho chức danh Phụ trách bộ phận tư vấn dịch vụ doanh nghiệp</t>
  </si>
  <si>
    <t>03/- Phụ trách kỹ thuật, công nghệ thông tin</t>
  </si>
  <si>
    <t>04/- Nhân viên tư vấn, cung cấp dịch vụ</t>
  </si>
  <si>
    <t>05/- Nhân viên phục vụ</t>
  </si>
  <si>
    <t>03: Ngạch lương: Áp dụng cho chức danh Phụ trách bộ phận kỹ thuật, công nghệ thông tin</t>
  </si>
  <si>
    <t>04: Ngạch lương: Áp dụng cho chức danh Nhân viên tư vấn, cung cấp dịch vụ</t>
  </si>
  <si>
    <t>05: Ngạch lương: Áp dụng cho chức danh: Nhân viên văn phòng, tổ chức, quản lý; Nhân viên Marketing; Nhân viên chăm sóc khách hàng; Nhân viên kỹ thuật, công nghệ</t>
  </si>
  <si>
    <t>1/- BẢNG LƯƠNG CHỨC VỤ QUẢN LÝ :</t>
  </si>
  <si>
    <t xml:space="preserve">TP HCM, ngày     tháng     năm  </t>
  </si>
  <si>
    <t>PHỤ CẤP LƯƠNG</t>
  </si>
  <si>
    <t>I/ MỨC LƯƠNG TỐI THIỂU</t>
  </si>
  <si>
    <t>II/ CÁC LOẠI PHỤ CẤP</t>
  </si>
  <si>
    <t>Chức vụ - công việc</t>
  </si>
  <si>
    <t>Phụ cấp lương</t>
  </si>
  <si>
    <t>Tỷ lệ phụ cấp</t>
  </si>
  <si>
    <t>Mức phụ cấp</t>
  </si>
  <si>
    <t>Phụ cấp trách nhiệm</t>
  </si>
  <si>
    <t>Phụ cấp công việc</t>
  </si>
  <si>
    <t>Phụ cấp tiền ăn</t>
  </si>
  <si>
    <t>Tổng cộng</t>
  </si>
  <si>
    <t>Giám đốc</t>
  </si>
  <si>
    <t>Phó giám đốc</t>
  </si>
  <si>
    <t>Giám đốc tư vấn - đào tạo, Kế toán trưởng</t>
  </si>
  <si>
    <t>Phụ trách tư vấn dịch vụ doanh nghiệp</t>
  </si>
  <si>
    <t>Phụ trách bộ phận</t>
  </si>
  <si>
    <t>Phụ trách kỹ thuật, công nghệ thông tin</t>
  </si>
  <si>
    <t>Nhân viên tư vấn, cung cấp dịch vụ</t>
  </si>
  <si>
    <t>Nhân viên phục vụ</t>
  </si>
  <si>
    <t>02: Ngạch lương: Áp dụng cho chức danh Phụ trách bộ phận: Kinh doanh dịch vụ; Marketing, Marketing online; Tư vấn - tuyển sinh; Quản trị văn phòng;</t>
  </si>
  <si>
    <t>Mã số:……………………</t>
  </si>
  <si>
    <t>Mức lương tối thiểu doanh nghiệp áp dụng: 4.180.000 VNĐ/tháng</t>
  </si>
  <si>
    <t>02/-Trưởng BP Kinh doanh &amp;MKT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</si>
</sst>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#,##0.0"/>
    <numFmt numFmtId="174" formatCode="0.0%"/>
    <numFmt numFmtId="175" formatCode="0.0"/>
    <numFmt numFmtId="176" formatCode="_(* #,##0_);_(* \(#,##0\);_(* &quot;-&quot;??_);_(@_)"/>
    <numFmt numFmtId="177" formatCode="_(* #,##0.0_);_(* \(#,##0.0\);_(* &quot;-&quot;??_);_(@_)"/>
  </numFmts>
  <fonts count="44">
    <font>
      <sz val="11"/>
      <name val="VNI-Times"/>
      <family val="0"/>
    </font>
    <font>
      <sz val="12"/>
      <name val="Times New Roman"/>
      <family val="1"/>
    </font>
    <font>
      <u val="single"/>
      <sz val="11"/>
      <color indexed="12"/>
      <name val="VNI-Times"/>
      <family val="0"/>
    </font>
    <font>
      <u val="single"/>
      <sz val="11"/>
      <color indexed="36"/>
      <name val="VNI-Times"/>
      <family val="0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name val="VNI-Times"/>
      <family val="0"/>
    </font>
    <font>
      <b/>
      <sz val="14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60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0" fontId="4" fillId="0" borderId="0" xfId="63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60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59" applyFont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176" fontId="4" fillId="0" borderId="0" xfId="58" applyNumberFormat="1" applyFont="1" applyAlignment="1">
      <alignment horizontal="center" vertical="center" wrapText="1"/>
      <protection/>
    </xf>
    <xf numFmtId="176" fontId="4" fillId="0" borderId="0" xfId="42" applyNumberFormat="1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6" fontId="5" fillId="0" borderId="12" xfId="42" applyNumberFormat="1" applyFont="1" applyBorder="1" applyAlignment="1">
      <alignment horizontal="center" vertical="center" wrapText="1"/>
    </xf>
    <xf numFmtId="0" fontId="5" fillId="0" borderId="12" xfId="58" applyFont="1" applyBorder="1" applyAlignment="1">
      <alignment horizontal="center" vertical="center" wrapText="1"/>
      <protection/>
    </xf>
    <xf numFmtId="9" fontId="4" fillId="0" borderId="12" xfId="63" applyFont="1" applyBorder="1" applyAlignment="1">
      <alignment horizontal="center" vertical="center" wrapText="1"/>
    </xf>
    <xf numFmtId="176" fontId="4" fillId="0" borderId="12" xfId="42" applyNumberFormat="1" applyFont="1" applyBorder="1" applyAlignment="1">
      <alignment horizontal="center" vertical="center" wrapText="1"/>
    </xf>
    <xf numFmtId="176" fontId="5" fillId="0" borderId="0" xfId="42" applyNumberFormat="1" applyFont="1" applyAlignment="1">
      <alignment vertical="center" wrapText="1"/>
    </xf>
    <xf numFmtId="176" fontId="4" fillId="0" borderId="0" xfId="42" applyNumberFormat="1" applyFont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58" applyFont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4" fillId="0" borderId="0" xfId="60" applyFont="1" applyAlignment="1">
      <alignment horizontal="left" vertical="center" wrapText="1"/>
      <protection/>
    </xf>
    <xf numFmtId="0" fontId="4" fillId="0" borderId="0" xfId="59" applyFont="1" applyAlignment="1">
      <alignment horizontal="left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176" fontId="5" fillId="0" borderId="0" xfId="42" applyNumberFormat="1" applyFont="1" applyAlignment="1">
      <alignment horizontal="center" vertical="center" wrapText="1"/>
    </xf>
    <xf numFmtId="176" fontId="4" fillId="0" borderId="0" xfId="42" applyNumberFormat="1" applyFont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176" fontId="5" fillId="0" borderId="12" xfId="42" applyNumberFormat="1" applyFont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hoa don thanh toan2007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xSplit="2" ySplit="12" topLeftCell="C4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32" sqref="C32"/>
    </sheetView>
  </sheetViews>
  <sheetFormatPr defaultColWidth="8.796875" defaultRowHeight="14.25"/>
  <cols>
    <col min="1" max="1" width="37.3984375" style="16" customWidth="1"/>
    <col min="2" max="2" width="6.8984375" style="2" customWidth="1"/>
    <col min="3" max="7" width="12.09765625" style="2" customWidth="1"/>
    <col min="8" max="8" width="6.3984375" style="2" bestFit="1" customWidth="1"/>
    <col min="9" max="9" width="8" style="2" bestFit="1" customWidth="1"/>
    <col min="10" max="16384" width="9" style="2" customWidth="1"/>
  </cols>
  <sheetData>
    <row r="1" ht="15" customHeight="1">
      <c r="A1" s="15" t="s">
        <v>29</v>
      </c>
    </row>
    <row r="2" ht="15" customHeight="1">
      <c r="A2" s="16" t="s">
        <v>30</v>
      </c>
    </row>
    <row r="3" spans="1:2" ht="15" customHeight="1">
      <c r="A3" s="36" t="s">
        <v>32</v>
      </c>
      <c r="B3" s="36"/>
    </row>
    <row r="4" spans="1:2" ht="15" customHeight="1">
      <c r="A4" s="17" t="s">
        <v>31</v>
      </c>
      <c r="B4" s="1"/>
    </row>
    <row r="5" spans="1:7" ht="19.5" customHeight="1">
      <c r="A5" s="37" t="s">
        <v>10</v>
      </c>
      <c r="B5" s="37"/>
      <c r="C5" s="37"/>
      <c r="D5" s="37"/>
      <c r="E5" s="37"/>
      <c r="F5" s="37"/>
      <c r="G5" s="37"/>
    </row>
    <row r="6" spans="1:7" ht="15" customHeight="1">
      <c r="A6" s="42" t="s">
        <v>11</v>
      </c>
      <c r="B6" s="42"/>
      <c r="C6" s="42"/>
      <c r="D6" s="42"/>
      <c r="E6" s="42"/>
      <c r="F6" s="42"/>
      <c r="G6" s="42"/>
    </row>
    <row r="7" spans="1:7" ht="15" customHeight="1">
      <c r="A7" s="36" t="s">
        <v>68</v>
      </c>
      <c r="B7" s="36"/>
      <c r="C7" s="36"/>
      <c r="D7" s="36"/>
      <c r="E7" s="36"/>
      <c r="F7" s="36"/>
      <c r="G7" s="36"/>
    </row>
    <row r="8" spans="1:7" ht="15" customHeight="1">
      <c r="A8" s="42" t="s">
        <v>12</v>
      </c>
      <c r="B8" s="42"/>
      <c r="C8" s="42"/>
      <c r="D8" s="42"/>
      <c r="E8" s="42"/>
      <c r="F8" s="42"/>
      <c r="G8" s="42"/>
    </row>
    <row r="9" spans="1:7" s="3" customFormat="1" ht="15" customHeight="1">
      <c r="A9" s="44" t="s">
        <v>45</v>
      </c>
      <c r="B9" s="44"/>
      <c r="C9" s="44"/>
      <c r="D9" s="44"/>
      <c r="E9" s="44"/>
      <c r="F9" s="44"/>
      <c r="G9" s="44"/>
    </row>
    <row r="10" spans="6:7" ht="15" customHeight="1">
      <c r="F10" s="43" t="s">
        <v>17</v>
      </c>
      <c r="G10" s="43"/>
    </row>
    <row r="11" spans="1:7" s="3" customFormat="1" ht="19.5" customHeight="1">
      <c r="A11" s="18" t="s">
        <v>13</v>
      </c>
      <c r="B11" s="4" t="s">
        <v>16</v>
      </c>
      <c r="C11" s="39" t="s">
        <v>23</v>
      </c>
      <c r="D11" s="40"/>
      <c r="E11" s="40"/>
      <c r="F11" s="40"/>
      <c r="G11" s="40"/>
    </row>
    <row r="12" spans="1:7" s="3" customFormat="1" ht="19.5" customHeight="1">
      <c r="A12" s="19" t="s">
        <v>14</v>
      </c>
      <c r="B12" s="5" t="s">
        <v>15</v>
      </c>
      <c r="C12" s="6" t="s">
        <v>0</v>
      </c>
      <c r="D12" s="6" t="s">
        <v>1</v>
      </c>
      <c r="E12" s="6" t="s">
        <v>2</v>
      </c>
      <c r="F12" s="6" t="s">
        <v>3</v>
      </c>
      <c r="G12" s="6" t="s">
        <v>4</v>
      </c>
    </row>
    <row r="13" spans="1:7" ht="19.5" customHeight="1">
      <c r="A13" s="18" t="s">
        <v>18</v>
      </c>
      <c r="B13" s="4" t="s">
        <v>5</v>
      </c>
      <c r="C13" s="7"/>
      <c r="D13" s="7"/>
      <c r="E13" s="7"/>
      <c r="F13" s="7"/>
      <c r="G13" s="7"/>
    </row>
    <row r="14" spans="1:8" ht="19.5" customHeight="1">
      <c r="A14" s="20" t="s">
        <v>19</v>
      </c>
      <c r="B14" s="9"/>
      <c r="C14" s="7">
        <v>3</v>
      </c>
      <c r="D14" s="10">
        <f>+C14+0.5</f>
        <v>3.5</v>
      </c>
      <c r="E14" s="10">
        <f>+D14+0.5</f>
        <v>4</v>
      </c>
      <c r="F14" s="10">
        <f>+E14+0.5</f>
        <v>4.5</v>
      </c>
      <c r="G14" s="10">
        <f>+F14+0.5</f>
        <v>5</v>
      </c>
      <c r="H14" s="2">
        <f>+D14-C14</f>
        <v>0.5</v>
      </c>
    </row>
    <row r="15" spans="1:8" ht="19.5" customHeight="1">
      <c r="A15" s="21" t="s">
        <v>20</v>
      </c>
      <c r="B15" s="5"/>
      <c r="C15" s="66">
        <f>+C14*4180*1.07</f>
        <v>13417.800000000001</v>
      </c>
      <c r="D15" s="66">
        <f>+D14*4180*1.07</f>
        <v>15654.1</v>
      </c>
      <c r="E15" s="66">
        <f>+E14*4180*1.07</f>
        <v>17890.4</v>
      </c>
      <c r="F15" s="66">
        <f>+F14*4180*1.07</f>
        <v>20126.7</v>
      </c>
      <c r="G15" s="66">
        <f>+G14*4180*1.07</f>
        <v>22363</v>
      </c>
      <c r="H15" s="12">
        <f>+H14/C14</f>
        <v>0.16666666666666666</v>
      </c>
    </row>
    <row r="16" spans="1:9" ht="19.5" customHeight="1">
      <c r="A16" s="18" t="s">
        <v>69</v>
      </c>
      <c r="B16" s="4" t="s">
        <v>6</v>
      </c>
      <c r="C16" s="7"/>
      <c r="D16" s="7"/>
      <c r="E16" s="7"/>
      <c r="F16" s="7"/>
      <c r="G16" s="7"/>
      <c r="I16" s="13">
        <v>4500000</v>
      </c>
    </row>
    <row r="17" spans="1:7" ht="19.5" customHeight="1">
      <c r="A17" s="20" t="s">
        <v>19</v>
      </c>
      <c r="B17" s="9"/>
      <c r="C17" s="7">
        <v>2.5</v>
      </c>
      <c r="D17" s="10">
        <f>+C17+0.7</f>
        <v>3.2</v>
      </c>
      <c r="E17" s="10">
        <f>+D17+0.5</f>
        <v>3.7</v>
      </c>
      <c r="F17" s="10">
        <f>+E17+0.5</f>
        <v>4.2</v>
      </c>
      <c r="G17" s="10">
        <f>+F17+0.5</f>
        <v>4.7</v>
      </c>
    </row>
    <row r="18" spans="1:7" ht="19.5" customHeight="1">
      <c r="A18" s="21" t="s">
        <v>20</v>
      </c>
      <c r="B18" s="14"/>
      <c r="C18" s="66">
        <f>+C17*4180*1.07</f>
        <v>11181.5</v>
      </c>
      <c r="D18" s="66">
        <f>+D17*4180*1.07</f>
        <v>14312.320000000002</v>
      </c>
      <c r="E18" s="66">
        <f>+E17*4180*1.07</f>
        <v>16548.620000000003</v>
      </c>
      <c r="F18" s="66">
        <f>+F17*4180*1.07</f>
        <v>18784.920000000002</v>
      </c>
      <c r="G18" s="66">
        <f>+G17*4180*1.07</f>
        <v>21021.22</v>
      </c>
    </row>
    <row r="19" spans="1:7" ht="19.5" customHeight="1">
      <c r="A19" s="18" t="s">
        <v>35</v>
      </c>
      <c r="B19" s="4" t="s">
        <v>7</v>
      </c>
      <c r="C19" s="7"/>
      <c r="D19" s="7"/>
      <c r="E19" s="7"/>
      <c r="F19" s="7"/>
      <c r="G19" s="7"/>
    </row>
    <row r="20" spans="1:7" ht="19.5" customHeight="1">
      <c r="A20" s="20" t="s">
        <v>19</v>
      </c>
      <c r="B20" s="8"/>
      <c r="C20" s="7">
        <v>2.5</v>
      </c>
      <c r="D20" s="10">
        <f>+C20+0.7</f>
        <v>3.2</v>
      </c>
      <c r="E20" s="10">
        <f>+D20+0.5</f>
        <v>3.7</v>
      </c>
      <c r="F20" s="10">
        <f>+E20+0.5</f>
        <v>4.2</v>
      </c>
      <c r="G20" s="10">
        <f>+F20+0.5</f>
        <v>4.7</v>
      </c>
    </row>
    <row r="21" spans="1:7" ht="19.5" customHeight="1">
      <c r="A21" s="21" t="s">
        <v>20</v>
      </c>
      <c r="B21" s="11"/>
      <c r="C21" s="66">
        <f>+C20*4180*1.07</f>
        <v>11181.5</v>
      </c>
      <c r="D21" s="66">
        <f>+D20*4180*1.07</f>
        <v>14312.320000000002</v>
      </c>
      <c r="E21" s="66">
        <f>+E20*4180*1.07</f>
        <v>16548.620000000003</v>
      </c>
      <c r="F21" s="66">
        <f>+F20*4180*1.07</f>
        <v>18784.920000000002</v>
      </c>
      <c r="G21" s="66">
        <f>+G20*4180*1.07</f>
        <v>21021.22</v>
      </c>
    </row>
    <row r="22" spans="1:7" ht="19.5" customHeight="1">
      <c r="A22" s="45" t="s">
        <v>21</v>
      </c>
      <c r="B22" s="45"/>
      <c r="C22" s="45"/>
      <c r="D22" s="45"/>
      <c r="E22" s="45"/>
      <c r="F22" s="45"/>
      <c r="G22" s="45"/>
    </row>
    <row r="23" spans="1:7" ht="19.5" customHeight="1">
      <c r="A23" s="44" t="s">
        <v>22</v>
      </c>
      <c r="B23" s="46"/>
      <c r="C23" s="46"/>
      <c r="D23" s="46"/>
      <c r="E23" s="46"/>
      <c r="F23" s="46"/>
      <c r="G23" s="46"/>
    </row>
    <row r="24" spans="6:7" ht="19.5" customHeight="1">
      <c r="F24" s="43" t="s">
        <v>17</v>
      </c>
      <c r="G24" s="43"/>
    </row>
    <row r="25" spans="1:7" s="3" customFormat="1" ht="19.5" customHeight="1">
      <c r="A25" s="18" t="s">
        <v>13</v>
      </c>
      <c r="B25" s="4" t="s">
        <v>16</v>
      </c>
      <c r="C25" s="39" t="s">
        <v>23</v>
      </c>
      <c r="D25" s="40"/>
      <c r="E25" s="40"/>
      <c r="F25" s="40"/>
      <c r="G25" s="40"/>
    </row>
    <row r="26" spans="1:7" s="3" customFormat="1" ht="19.5" customHeight="1">
      <c r="A26" s="19" t="s">
        <v>14</v>
      </c>
      <c r="B26" s="5" t="s">
        <v>15</v>
      </c>
      <c r="C26" s="6" t="s">
        <v>0</v>
      </c>
      <c r="D26" s="6" t="s">
        <v>1</v>
      </c>
      <c r="E26" s="6" t="s">
        <v>2</v>
      </c>
      <c r="F26" s="6" t="s">
        <v>3</v>
      </c>
      <c r="G26" s="6" t="s">
        <v>4</v>
      </c>
    </row>
    <row r="27" spans="1:7" ht="19.5" customHeight="1">
      <c r="A27" s="18" t="s">
        <v>36</v>
      </c>
      <c r="B27" s="4" t="s">
        <v>33</v>
      </c>
      <c r="C27" s="7"/>
      <c r="D27" s="7"/>
      <c r="E27" s="7"/>
      <c r="F27" s="7"/>
      <c r="G27" s="7"/>
    </row>
    <row r="28" spans="1:7" ht="19.5" customHeight="1">
      <c r="A28" s="20" t="s">
        <v>19</v>
      </c>
      <c r="B28" s="8"/>
      <c r="C28" s="7">
        <v>2</v>
      </c>
      <c r="D28" s="10">
        <f>+C28+0.7</f>
        <v>2.7</v>
      </c>
      <c r="E28" s="10">
        <f>+D28+0.5</f>
        <v>3.2</v>
      </c>
      <c r="F28" s="10">
        <f>+E28+0.5</f>
        <v>3.7</v>
      </c>
      <c r="G28" s="10">
        <f>+F28+0.5</f>
        <v>4.2</v>
      </c>
    </row>
    <row r="29" spans="1:7" ht="19.5" customHeight="1">
      <c r="A29" s="21" t="s">
        <v>20</v>
      </c>
      <c r="B29" s="11"/>
      <c r="C29" s="66">
        <f>+C28*4180*1.07</f>
        <v>8945.2</v>
      </c>
      <c r="D29" s="66">
        <f>+D28*4180*1.07</f>
        <v>12076.02</v>
      </c>
      <c r="E29" s="66">
        <f>+E28*4180*1.07</f>
        <v>14312.320000000002</v>
      </c>
      <c r="F29" s="66">
        <f>+F28*4180*1.07</f>
        <v>16548.620000000003</v>
      </c>
      <c r="G29" s="66">
        <f>+G28*4180*1.07</f>
        <v>18784.920000000002</v>
      </c>
    </row>
    <row r="30" spans="1:7" ht="19.5" customHeight="1">
      <c r="A30" s="18" t="s">
        <v>37</v>
      </c>
      <c r="B30" s="4" t="s">
        <v>33</v>
      </c>
      <c r="C30" s="7"/>
      <c r="D30" s="7"/>
      <c r="E30" s="7"/>
      <c r="F30" s="7"/>
      <c r="G30" s="7"/>
    </row>
    <row r="31" spans="1:7" ht="19.5" customHeight="1">
      <c r="A31" s="20" t="s">
        <v>19</v>
      </c>
      <c r="B31" s="8"/>
      <c r="C31" s="7">
        <v>2</v>
      </c>
      <c r="D31" s="10">
        <f>+C31+0.7</f>
        <v>2.7</v>
      </c>
      <c r="E31" s="10">
        <f>+D31+0.5</f>
        <v>3.2</v>
      </c>
      <c r="F31" s="10">
        <f>+E31+0.5</f>
        <v>3.7</v>
      </c>
      <c r="G31" s="10">
        <f>+F31+0.5</f>
        <v>4.2</v>
      </c>
    </row>
    <row r="32" spans="1:7" ht="19.5" customHeight="1">
      <c r="A32" s="21" t="s">
        <v>20</v>
      </c>
      <c r="B32" s="11"/>
      <c r="C32" s="66">
        <f>+C31*4180*1.07</f>
        <v>8945.2</v>
      </c>
      <c r="D32" s="66">
        <f>+D31*4180*1.07</f>
        <v>12076.02</v>
      </c>
      <c r="E32" s="66">
        <f>+E31*4180*1.07</f>
        <v>14312.320000000002</v>
      </c>
      <c r="F32" s="66">
        <f>+F31*4180*1.07</f>
        <v>16548.620000000003</v>
      </c>
      <c r="G32" s="66">
        <f>+G31*4180*1.07</f>
        <v>18784.920000000002</v>
      </c>
    </row>
    <row r="33" spans="1:7" ht="19.5" customHeight="1">
      <c r="A33" s="18" t="s">
        <v>39</v>
      </c>
      <c r="B33" s="4" t="s">
        <v>33</v>
      </c>
      <c r="C33" s="7"/>
      <c r="D33" s="7"/>
      <c r="E33" s="7"/>
      <c r="F33" s="7"/>
      <c r="G33" s="7"/>
    </row>
    <row r="34" spans="1:7" ht="19.5" customHeight="1">
      <c r="A34" s="20" t="s">
        <v>19</v>
      </c>
      <c r="B34" s="8"/>
      <c r="C34" s="7">
        <v>2</v>
      </c>
      <c r="D34" s="10">
        <f>+C34+0.7</f>
        <v>2.7</v>
      </c>
      <c r="E34" s="10">
        <f>+D34+0.5</f>
        <v>3.2</v>
      </c>
      <c r="F34" s="10">
        <f>+E34+0.5</f>
        <v>3.7</v>
      </c>
      <c r="G34" s="10">
        <f>+F34+0.5</f>
        <v>4.2</v>
      </c>
    </row>
    <row r="35" spans="1:7" ht="19.5" customHeight="1">
      <c r="A35" s="21" t="s">
        <v>20</v>
      </c>
      <c r="B35" s="11"/>
      <c r="C35" s="66">
        <f>+C34*4180*1.07</f>
        <v>8945.2</v>
      </c>
      <c r="D35" s="66">
        <f>+D34*4180*1.07</f>
        <v>12076.02</v>
      </c>
      <c r="E35" s="66">
        <f>+E34*4180*1.07</f>
        <v>14312.320000000002</v>
      </c>
      <c r="F35" s="66">
        <f>+F34*4180*1.07</f>
        <v>16548.620000000003</v>
      </c>
      <c r="G35" s="66">
        <f>+G34*4180*1.07</f>
        <v>18784.920000000002</v>
      </c>
    </row>
    <row r="36" spans="1:7" ht="19.5" customHeight="1">
      <c r="A36" s="18" t="s">
        <v>40</v>
      </c>
      <c r="B36" s="4" t="s">
        <v>34</v>
      </c>
      <c r="C36" s="7"/>
      <c r="D36" s="7"/>
      <c r="E36" s="7"/>
      <c r="F36" s="7"/>
      <c r="G36" s="7"/>
    </row>
    <row r="37" spans="1:7" ht="19.5" customHeight="1">
      <c r="A37" s="20" t="s">
        <v>19</v>
      </c>
      <c r="B37" s="9"/>
      <c r="C37" s="7">
        <v>1.8</v>
      </c>
      <c r="D37" s="10">
        <f>+C37+0.7</f>
        <v>2.5</v>
      </c>
      <c r="E37" s="10">
        <f>+D37+0.5</f>
        <v>3</v>
      </c>
      <c r="F37" s="10">
        <f>+E37+0.5</f>
        <v>3.5</v>
      </c>
      <c r="G37" s="10">
        <f>+F37+0.5</f>
        <v>4</v>
      </c>
    </row>
    <row r="38" spans="1:7" ht="19.5" customHeight="1">
      <c r="A38" s="21" t="s">
        <v>20</v>
      </c>
      <c r="B38" s="5"/>
      <c r="C38" s="66">
        <f>+C37*4180*1.07</f>
        <v>8050.68</v>
      </c>
      <c r="D38" s="66">
        <f>+D37*4180*1.07</f>
        <v>11181.5</v>
      </c>
      <c r="E38" s="66">
        <f>+E37*4180*1.07</f>
        <v>13417.800000000001</v>
      </c>
      <c r="F38" s="66">
        <f>+F37*4180*1.07</f>
        <v>15654.1</v>
      </c>
      <c r="G38" s="66">
        <f>+G37*4180*1.07</f>
        <v>17890.4</v>
      </c>
    </row>
    <row r="39" spans="1:7" ht="19.5" customHeight="1">
      <c r="A39" s="18" t="s">
        <v>41</v>
      </c>
      <c r="B39" s="4" t="s">
        <v>34</v>
      </c>
      <c r="C39" s="34"/>
      <c r="D39" s="34"/>
      <c r="E39" s="34"/>
      <c r="F39" s="34"/>
      <c r="G39" s="34"/>
    </row>
    <row r="40" spans="1:7" ht="19.5" customHeight="1">
      <c r="A40" s="20" t="s">
        <v>19</v>
      </c>
      <c r="B40" s="9"/>
      <c r="C40" s="35">
        <v>1.8</v>
      </c>
      <c r="D40" s="35">
        <f>+C40*1.11</f>
        <v>1.9980000000000002</v>
      </c>
      <c r="E40" s="35">
        <f>+D40*1.11</f>
        <v>2.2177800000000003</v>
      </c>
      <c r="F40" s="35">
        <f>+E40*1.11</f>
        <v>2.4617358000000005</v>
      </c>
      <c r="G40" s="35">
        <f>+F40*1.11</f>
        <v>2.7325267380000007</v>
      </c>
    </row>
    <row r="41" spans="1:7" ht="19.5" customHeight="1">
      <c r="A41" s="21" t="s">
        <v>20</v>
      </c>
      <c r="B41" s="5"/>
      <c r="C41" s="66">
        <f>+C40*4180*1.07</f>
        <v>8050.68</v>
      </c>
      <c r="D41" s="66">
        <f>+D40*4180*1.07</f>
        <v>8936.254800000002</v>
      </c>
      <c r="E41" s="66">
        <f>+E40*4180*1.07</f>
        <v>9919.242828</v>
      </c>
      <c r="F41" s="66">
        <f>+F40*4180*1.07</f>
        <v>11010.359539080002</v>
      </c>
      <c r="G41" s="66">
        <f>+G40*4180*1.07</f>
        <v>12221.499088378805</v>
      </c>
    </row>
    <row r="42" spans="1:7" ht="15.75" customHeight="1">
      <c r="A42" s="47" t="s">
        <v>38</v>
      </c>
      <c r="B42" s="47"/>
      <c r="C42" s="47"/>
      <c r="D42" s="47"/>
      <c r="E42" s="47"/>
      <c r="F42" s="47"/>
      <c r="G42" s="47"/>
    </row>
    <row r="43" spans="1:7" ht="27.75" customHeight="1">
      <c r="A43" s="49" t="s">
        <v>66</v>
      </c>
      <c r="B43" s="50"/>
      <c r="C43" s="50"/>
      <c r="D43" s="50"/>
      <c r="E43" s="50"/>
      <c r="F43" s="50"/>
      <c r="G43" s="50"/>
    </row>
    <row r="44" spans="1:7" ht="16.5">
      <c r="A44" s="49" t="s">
        <v>42</v>
      </c>
      <c r="B44" s="50"/>
      <c r="C44" s="50"/>
      <c r="D44" s="50"/>
      <c r="E44" s="50"/>
      <c r="F44" s="50"/>
      <c r="G44" s="50"/>
    </row>
    <row r="45" spans="1:7" ht="16.5">
      <c r="A45" s="49" t="s">
        <v>43</v>
      </c>
      <c r="B45" s="50"/>
      <c r="C45" s="50"/>
      <c r="D45" s="50"/>
      <c r="E45" s="50"/>
      <c r="F45" s="50"/>
      <c r="G45" s="50"/>
    </row>
    <row r="46" spans="1:7" ht="27.75" customHeight="1">
      <c r="A46" s="49" t="s">
        <v>44</v>
      </c>
      <c r="B46" s="50"/>
      <c r="C46" s="50"/>
      <c r="D46" s="50"/>
      <c r="E46" s="50"/>
      <c r="F46" s="50"/>
      <c r="G46" s="50"/>
    </row>
    <row r="47" spans="1:9" ht="25.5" customHeight="1">
      <c r="A47" s="42" t="s">
        <v>24</v>
      </c>
      <c r="B47" s="42"/>
      <c r="C47" s="42"/>
      <c r="D47" s="42"/>
      <c r="E47" s="42"/>
      <c r="F47" s="42"/>
      <c r="G47" s="42"/>
      <c r="I47" s="13">
        <f>I16</f>
        <v>4500000</v>
      </c>
    </row>
    <row r="48" spans="6:7" ht="12.75">
      <c r="F48" s="43" t="s">
        <v>17</v>
      </c>
      <c r="G48" s="43"/>
    </row>
    <row r="49" spans="1:7" s="3" customFormat="1" ht="19.5" customHeight="1">
      <c r="A49" s="18" t="s">
        <v>13</v>
      </c>
      <c r="B49" s="4" t="s">
        <v>16</v>
      </c>
      <c r="C49" s="39" t="s">
        <v>23</v>
      </c>
      <c r="D49" s="40"/>
      <c r="E49" s="40"/>
      <c r="F49" s="40"/>
      <c r="G49" s="40"/>
    </row>
    <row r="50" spans="1:7" s="3" customFormat="1" ht="19.5" customHeight="1">
      <c r="A50" s="19" t="s">
        <v>14</v>
      </c>
      <c r="B50" s="5" t="s">
        <v>15</v>
      </c>
      <c r="C50" s="6" t="s">
        <v>0</v>
      </c>
      <c r="D50" s="6" t="s">
        <v>1</v>
      </c>
      <c r="E50" s="6" t="s">
        <v>2</v>
      </c>
      <c r="F50" s="6" t="s">
        <v>3</v>
      </c>
      <c r="G50" s="6" t="s">
        <v>4</v>
      </c>
    </row>
    <row r="51" spans="1:7" ht="19.5" customHeight="1">
      <c r="A51" s="18" t="s">
        <v>25</v>
      </c>
      <c r="B51" s="4" t="s">
        <v>8</v>
      </c>
      <c r="C51" s="7"/>
      <c r="D51" s="7"/>
      <c r="E51" s="7"/>
      <c r="F51" s="7"/>
      <c r="G51" s="7"/>
    </row>
    <row r="52" spans="1:7" ht="19.5" customHeight="1">
      <c r="A52" s="20" t="s">
        <v>19</v>
      </c>
      <c r="B52" s="9"/>
      <c r="C52" s="35">
        <v>1.5</v>
      </c>
      <c r="D52" s="35">
        <f>+C52*1.11</f>
        <v>1.665</v>
      </c>
      <c r="E52" s="35">
        <f>+D52*1.11</f>
        <v>1.8481500000000002</v>
      </c>
      <c r="F52" s="35">
        <f>+E52*1.11</f>
        <v>2.0514465000000004</v>
      </c>
      <c r="G52" s="35">
        <f>+F52*1.11</f>
        <v>2.277105615000001</v>
      </c>
    </row>
    <row r="53" spans="1:7" ht="19.5" customHeight="1">
      <c r="A53" s="21" t="s">
        <v>20</v>
      </c>
      <c r="B53" s="5"/>
      <c r="C53" s="66">
        <f>+C52*4180*1.07</f>
        <v>6708.900000000001</v>
      </c>
      <c r="D53" s="66">
        <f>+D52*4180*1.07</f>
        <v>7446.879</v>
      </c>
      <c r="E53" s="66">
        <f>+E52*4180*1.07</f>
        <v>8266.03569</v>
      </c>
      <c r="F53" s="66">
        <f>+F52*4180*1.07</f>
        <v>9175.299615900003</v>
      </c>
      <c r="G53" s="66">
        <f>+G52*4180*1.07</f>
        <v>10184.582573649004</v>
      </c>
    </row>
    <row r="54" spans="1:7" ht="19.5" customHeight="1">
      <c r="A54" s="18" t="s">
        <v>26</v>
      </c>
      <c r="B54" s="4" t="s">
        <v>9</v>
      </c>
      <c r="C54" s="7"/>
      <c r="D54" s="7"/>
      <c r="E54" s="7"/>
      <c r="F54" s="7"/>
      <c r="G54" s="7"/>
    </row>
    <row r="55" spans="1:7" ht="19.5" customHeight="1">
      <c r="A55" s="20" t="s">
        <v>19</v>
      </c>
      <c r="B55" s="9"/>
      <c r="C55" s="35">
        <v>1.5</v>
      </c>
      <c r="D55" s="35">
        <f>+C55*1.11</f>
        <v>1.665</v>
      </c>
      <c r="E55" s="35">
        <f>+D55*1.11</f>
        <v>1.8481500000000002</v>
      </c>
      <c r="F55" s="35">
        <f>+E55*1.11</f>
        <v>2.0514465000000004</v>
      </c>
      <c r="G55" s="35">
        <f>+F55*1.11</f>
        <v>2.277105615000001</v>
      </c>
    </row>
    <row r="56" spans="1:7" ht="19.5" customHeight="1">
      <c r="A56" s="21" t="s">
        <v>20</v>
      </c>
      <c r="B56" s="5"/>
      <c r="C56" s="66">
        <f>+C55*4180*1.07</f>
        <v>6708.900000000001</v>
      </c>
      <c r="D56" s="66">
        <f>+D55*4180*1.07</f>
        <v>7446.879</v>
      </c>
      <c r="E56" s="66">
        <f>+E55*4180*1.07</f>
        <v>8266.03569</v>
      </c>
      <c r="F56" s="66">
        <f>+F55*4180*1.07</f>
        <v>9175.299615900003</v>
      </c>
      <c r="G56" s="66">
        <f>+G55*4180*1.07</f>
        <v>10184.582573649004</v>
      </c>
    </row>
    <row r="58" spans="4:7" ht="12.75" customHeight="1">
      <c r="D58" s="48" t="s">
        <v>46</v>
      </c>
      <c r="E58" s="48"/>
      <c r="F58" s="48"/>
      <c r="G58" s="48"/>
    </row>
    <row r="59" spans="5:7" ht="12.75">
      <c r="E59" s="41" t="s">
        <v>27</v>
      </c>
      <c r="F59" s="41"/>
      <c r="G59" s="41"/>
    </row>
    <row r="60" spans="5:7" ht="12.75">
      <c r="E60" s="38" t="s">
        <v>28</v>
      </c>
      <c r="F60" s="38"/>
      <c r="G60" s="38"/>
    </row>
  </sheetData>
  <sheetProtection/>
  <mergeCells count="23">
    <mergeCell ref="F48:G48"/>
    <mergeCell ref="D58:G58"/>
    <mergeCell ref="A43:G43"/>
    <mergeCell ref="A44:G44"/>
    <mergeCell ref="A45:G45"/>
    <mergeCell ref="A46:G46"/>
    <mergeCell ref="A47:G47"/>
    <mergeCell ref="F24:G24"/>
    <mergeCell ref="A9:G9"/>
    <mergeCell ref="A22:G22"/>
    <mergeCell ref="A23:G23"/>
    <mergeCell ref="F10:G10"/>
    <mergeCell ref="A42:G42"/>
    <mergeCell ref="A3:B3"/>
    <mergeCell ref="A5:G5"/>
    <mergeCell ref="E60:G60"/>
    <mergeCell ref="C11:G11"/>
    <mergeCell ref="C25:G25"/>
    <mergeCell ref="C49:G49"/>
    <mergeCell ref="E59:G59"/>
    <mergeCell ref="A6:G6"/>
    <mergeCell ref="A7:G7"/>
    <mergeCell ref="A8:G8"/>
  </mergeCells>
  <printOptions/>
  <pageMargins left="0.3" right="0.32" top="0.25" bottom="0.2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0">
      <selection activeCell="D22" sqref="D22"/>
    </sheetView>
  </sheetViews>
  <sheetFormatPr defaultColWidth="8.796875" defaultRowHeight="14.25"/>
  <cols>
    <col min="1" max="1" width="1.59765625" style="23" customWidth="1"/>
    <col min="2" max="2" width="23.5" style="24" customWidth="1"/>
    <col min="3" max="3" width="6.69921875" style="23" customWidth="1"/>
    <col min="4" max="4" width="13.09765625" style="26" customWidth="1"/>
    <col min="5" max="5" width="6.69921875" style="23" customWidth="1"/>
    <col min="6" max="6" width="13.09765625" style="26" customWidth="1"/>
    <col min="7" max="7" width="6.69921875" style="23" customWidth="1"/>
    <col min="8" max="9" width="13.09765625" style="26" customWidth="1"/>
    <col min="10" max="16384" width="9" style="23" customWidth="1"/>
  </cols>
  <sheetData>
    <row r="1" spans="2:9" ht="12.75">
      <c r="B1" s="53" t="s">
        <v>29</v>
      </c>
      <c r="C1" s="53"/>
      <c r="D1" s="53"/>
      <c r="E1" s="53"/>
      <c r="F1" s="53"/>
      <c r="G1" s="53"/>
      <c r="H1" s="53"/>
      <c r="I1" s="53"/>
    </row>
    <row r="2" spans="2:9" ht="12.75">
      <c r="B2" s="36" t="s">
        <v>30</v>
      </c>
      <c r="C2" s="36"/>
      <c r="D2" s="36"/>
      <c r="E2" s="36"/>
      <c r="F2" s="36"/>
      <c r="G2" s="36"/>
      <c r="H2" s="36"/>
      <c r="I2" s="36"/>
    </row>
    <row r="3" spans="2:9" ht="12.75">
      <c r="B3" s="36" t="s">
        <v>32</v>
      </c>
      <c r="C3" s="36"/>
      <c r="D3" s="36"/>
      <c r="E3" s="36"/>
      <c r="F3" s="36"/>
      <c r="G3" s="36"/>
      <c r="H3" s="36"/>
      <c r="I3" s="36"/>
    </row>
    <row r="4" spans="2:9" ht="12.75">
      <c r="B4" s="54" t="s">
        <v>31</v>
      </c>
      <c r="C4" s="54"/>
      <c r="D4" s="54"/>
      <c r="E4" s="54"/>
      <c r="F4" s="54"/>
      <c r="G4" s="54"/>
      <c r="H4" s="54"/>
      <c r="I4" s="54"/>
    </row>
    <row r="5" ht="12.75">
      <c r="B5" s="17" t="s">
        <v>67</v>
      </c>
    </row>
    <row r="7" spans="2:9" ht="18">
      <c r="B7" s="55" t="s">
        <v>47</v>
      </c>
      <c r="C7" s="55"/>
      <c r="D7" s="55"/>
      <c r="E7" s="55"/>
      <c r="F7" s="55"/>
      <c r="G7" s="55"/>
      <c r="H7" s="55"/>
      <c r="I7" s="55"/>
    </row>
    <row r="8" spans="2:9" ht="12.75">
      <c r="B8" s="51" t="s">
        <v>48</v>
      </c>
      <c r="C8" s="51"/>
      <c r="D8" s="51"/>
      <c r="E8" s="51"/>
      <c r="F8" s="51"/>
      <c r="G8" s="51"/>
      <c r="H8" s="51"/>
      <c r="I8" s="51"/>
    </row>
    <row r="9" spans="2:10" ht="12.75">
      <c r="B9" s="36" t="s">
        <v>68</v>
      </c>
      <c r="C9" s="36"/>
      <c r="D9" s="36"/>
      <c r="E9" s="36"/>
      <c r="F9" s="36"/>
      <c r="G9" s="36"/>
      <c r="H9" s="36"/>
      <c r="I9" s="36"/>
      <c r="J9" s="36"/>
    </row>
    <row r="11" spans="2:9" ht="14.25">
      <c r="B11" s="51" t="s">
        <v>49</v>
      </c>
      <c r="C11" s="52"/>
      <c r="D11" s="52"/>
      <c r="E11" s="52"/>
      <c r="F11" s="52"/>
      <c r="G11" s="52"/>
      <c r="H11" s="52"/>
      <c r="I11" s="52"/>
    </row>
    <row r="12" spans="3:9" ht="12.75" customHeight="1">
      <c r="C12" s="61" t="s">
        <v>17</v>
      </c>
      <c r="D12" s="61"/>
      <c r="E12" s="61"/>
      <c r="F12" s="61"/>
      <c r="G12" s="61"/>
      <c r="H12" s="61"/>
      <c r="I12" s="61"/>
    </row>
    <row r="13" spans="2:9" ht="24" customHeight="1">
      <c r="B13" s="58" t="s">
        <v>50</v>
      </c>
      <c r="C13" s="62" t="s">
        <v>51</v>
      </c>
      <c r="D13" s="64"/>
      <c r="E13" s="64"/>
      <c r="F13" s="64"/>
      <c r="G13" s="64"/>
      <c r="H13" s="64"/>
      <c r="I13" s="65" t="s">
        <v>57</v>
      </c>
    </row>
    <row r="14" spans="2:9" ht="25.5" customHeight="1">
      <c r="B14" s="59"/>
      <c r="C14" s="62" t="s">
        <v>54</v>
      </c>
      <c r="D14" s="63"/>
      <c r="E14" s="62" t="s">
        <v>55</v>
      </c>
      <c r="F14" s="63"/>
      <c r="G14" s="62" t="s">
        <v>56</v>
      </c>
      <c r="H14" s="64"/>
      <c r="I14" s="65"/>
    </row>
    <row r="15" spans="2:9" ht="48" customHeight="1">
      <c r="B15" s="60"/>
      <c r="C15" s="29" t="s">
        <v>52</v>
      </c>
      <c r="D15" s="28" t="s">
        <v>53</v>
      </c>
      <c r="E15" s="29" t="s">
        <v>52</v>
      </c>
      <c r="F15" s="28" t="s">
        <v>53</v>
      </c>
      <c r="G15" s="29" t="s">
        <v>52</v>
      </c>
      <c r="H15" s="28" t="s">
        <v>53</v>
      </c>
      <c r="I15" s="65"/>
    </row>
    <row r="16" spans="2:10" ht="28.5" customHeight="1">
      <c r="B16" s="27" t="s">
        <v>58</v>
      </c>
      <c r="C16" s="30">
        <v>0.36</v>
      </c>
      <c r="D16" s="31">
        <f>+C16*4180000</f>
        <v>1504800</v>
      </c>
      <c r="E16" s="30">
        <v>0.36</v>
      </c>
      <c r="F16" s="31">
        <f>+E16*2500000</f>
        <v>900000</v>
      </c>
      <c r="G16" s="30"/>
      <c r="H16" s="31">
        <v>730000</v>
      </c>
      <c r="I16" s="31">
        <f>+H16+F16+D16</f>
        <v>3134800</v>
      </c>
      <c r="J16" s="25"/>
    </row>
    <row r="17" spans="2:9" ht="28.5" customHeight="1">
      <c r="B17" s="27" t="s">
        <v>59</v>
      </c>
      <c r="C17" s="30">
        <v>0.33</v>
      </c>
      <c r="D17" s="31">
        <f aca="true" t="shared" si="0" ref="D17:D23">+C17*2500000</f>
        <v>825000</v>
      </c>
      <c r="E17" s="30"/>
      <c r="F17" s="31">
        <f aca="true" t="shared" si="1" ref="F17:F23">+E17*2500000</f>
        <v>0</v>
      </c>
      <c r="G17" s="30"/>
      <c r="H17" s="31">
        <v>730000</v>
      </c>
      <c r="I17" s="31">
        <f aca="true" t="shared" si="2" ref="I17:I23">+H17+F17+D17</f>
        <v>1555000</v>
      </c>
    </row>
    <row r="18" spans="2:9" ht="28.5" customHeight="1">
      <c r="B18" s="27" t="s">
        <v>60</v>
      </c>
      <c r="C18" s="30">
        <v>0.3</v>
      </c>
      <c r="D18" s="31">
        <f t="shared" si="0"/>
        <v>750000</v>
      </c>
      <c r="E18" s="30">
        <v>0.3</v>
      </c>
      <c r="F18" s="31">
        <f t="shared" si="1"/>
        <v>750000</v>
      </c>
      <c r="G18" s="30"/>
      <c r="H18" s="31">
        <v>730000</v>
      </c>
      <c r="I18" s="31">
        <f t="shared" si="2"/>
        <v>2230000</v>
      </c>
    </row>
    <row r="19" spans="2:9" ht="28.5" customHeight="1">
      <c r="B19" s="27" t="s">
        <v>61</v>
      </c>
      <c r="C19" s="30">
        <v>0.27</v>
      </c>
      <c r="D19" s="31">
        <f t="shared" si="0"/>
        <v>675000</v>
      </c>
      <c r="E19" s="30"/>
      <c r="F19" s="31">
        <f t="shared" si="1"/>
        <v>0</v>
      </c>
      <c r="G19" s="30"/>
      <c r="H19" s="31">
        <v>730000</v>
      </c>
      <c r="I19" s="31">
        <f t="shared" si="2"/>
        <v>1405000</v>
      </c>
    </row>
    <row r="20" spans="2:9" ht="28.5" customHeight="1">
      <c r="B20" s="27" t="s">
        <v>62</v>
      </c>
      <c r="C20" s="30">
        <v>0.24</v>
      </c>
      <c r="D20" s="31">
        <f t="shared" si="0"/>
        <v>600000</v>
      </c>
      <c r="E20" s="30"/>
      <c r="F20" s="31">
        <f t="shared" si="1"/>
        <v>0</v>
      </c>
      <c r="G20" s="30"/>
      <c r="H20" s="31">
        <v>730000</v>
      </c>
      <c r="I20" s="31">
        <f t="shared" si="2"/>
        <v>1330000</v>
      </c>
    </row>
    <row r="21" spans="2:9" ht="28.5" customHeight="1">
      <c r="B21" s="27" t="s">
        <v>63</v>
      </c>
      <c r="C21" s="30">
        <v>0.24</v>
      </c>
      <c r="D21" s="31">
        <f t="shared" si="0"/>
        <v>600000</v>
      </c>
      <c r="E21" s="30"/>
      <c r="F21" s="31">
        <f t="shared" si="1"/>
        <v>0</v>
      </c>
      <c r="G21" s="30"/>
      <c r="H21" s="31">
        <v>730000</v>
      </c>
      <c r="I21" s="31">
        <f t="shared" si="2"/>
        <v>1330000</v>
      </c>
    </row>
    <row r="22" spans="2:9" ht="28.5" customHeight="1">
      <c r="B22" s="27" t="s">
        <v>64</v>
      </c>
      <c r="C22" s="30"/>
      <c r="D22" s="31">
        <f t="shared" si="0"/>
        <v>0</v>
      </c>
      <c r="E22" s="30">
        <v>0.16</v>
      </c>
      <c r="F22" s="31">
        <f t="shared" si="1"/>
        <v>400000</v>
      </c>
      <c r="G22" s="30"/>
      <c r="H22" s="31">
        <v>730000</v>
      </c>
      <c r="I22" s="31">
        <f t="shared" si="2"/>
        <v>1130000</v>
      </c>
    </row>
    <row r="23" spans="2:9" ht="28.5" customHeight="1">
      <c r="B23" s="27" t="s">
        <v>65</v>
      </c>
      <c r="C23" s="30"/>
      <c r="D23" s="31">
        <f t="shared" si="0"/>
        <v>0</v>
      </c>
      <c r="E23" s="30"/>
      <c r="F23" s="31">
        <f t="shared" si="1"/>
        <v>0</v>
      </c>
      <c r="G23" s="30"/>
      <c r="H23" s="31">
        <v>730000</v>
      </c>
      <c r="I23" s="31">
        <f t="shared" si="2"/>
        <v>730000</v>
      </c>
    </row>
    <row r="25" spans="4:9" ht="12.75" customHeight="1">
      <c r="D25" s="22"/>
      <c r="E25" s="22"/>
      <c r="F25" s="22"/>
      <c r="G25" s="48" t="s">
        <v>46</v>
      </c>
      <c r="H25" s="48"/>
      <c r="I25" s="48"/>
    </row>
    <row r="26" spans="4:9" ht="12.75" customHeight="1">
      <c r="D26" s="32"/>
      <c r="E26" s="32"/>
      <c r="F26" s="32"/>
      <c r="G26" s="56" t="s">
        <v>27</v>
      </c>
      <c r="H26" s="56"/>
      <c r="I26" s="56"/>
    </row>
    <row r="27" spans="4:9" ht="12.75" customHeight="1">
      <c r="D27" s="33"/>
      <c r="E27" s="33"/>
      <c r="F27" s="33"/>
      <c r="G27" s="57" t="s">
        <v>28</v>
      </c>
      <c r="H27" s="57"/>
      <c r="I27" s="57"/>
    </row>
  </sheetData>
  <sheetProtection/>
  <mergeCells count="18">
    <mergeCell ref="G25:I25"/>
    <mergeCell ref="G26:I26"/>
    <mergeCell ref="G27:I27"/>
    <mergeCell ref="B13:B15"/>
    <mergeCell ref="C12:I12"/>
    <mergeCell ref="C14:D14"/>
    <mergeCell ref="E14:F14"/>
    <mergeCell ref="C13:H13"/>
    <mergeCell ref="G14:H14"/>
    <mergeCell ref="I13:I15"/>
    <mergeCell ref="B8:I8"/>
    <mergeCell ref="B11:I11"/>
    <mergeCell ref="B1:I1"/>
    <mergeCell ref="B2:I2"/>
    <mergeCell ref="B3:I3"/>
    <mergeCell ref="B4:I4"/>
    <mergeCell ref="B7:I7"/>
    <mergeCell ref="B9:J9"/>
  </mergeCells>
  <printOptions/>
  <pageMargins left="0.2" right="0.22" top="0.6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 Thuat Vi Tinh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 Van Trinh</dc:creator>
  <cp:keywords/>
  <dc:description/>
  <cp:lastModifiedBy>Startup</cp:lastModifiedBy>
  <cp:lastPrinted>2013-10-08T03:17:23Z</cp:lastPrinted>
  <dcterms:created xsi:type="dcterms:W3CDTF">2007-12-24T19:23:33Z</dcterms:created>
  <dcterms:modified xsi:type="dcterms:W3CDTF">2019-06-05T04:27:06Z</dcterms:modified>
  <cp:category/>
  <cp:version/>
  <cp:contentType/>
  <cp:contentStatus/>
</cp:coreProperties>
</file>